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CASA CULTURA 3ER INFORME 2024\CASA CULTURA 3ER INFORME 2024\INFORMACION PRESUPUESTAL\"/>
    </mc:Choice>
  </mc:AlternateContent>
  <xr:revisionPtr revIDLastSave="0" documentId="13_ncr:1_{81249246-1FC3-4A94-8945-820C8B4A64D5}" xr6:coauthVersionLast="47" xr6:coauthVersionMax="47" xr10:uidLastSave="{00000000-0000-0000-0000-000000000000}"/>
  <bookViews>
    <workbookView xWindow="5040" yWindow="2115" windowWidth="21600" windowHeight="11295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6" l="1"/>
  <c r="F77" i="6"/>
  <c r="D6" i="6" l="1"/>
  <c r="G6" i="6" s="1"/>
  <c r="D7" i="6"/>
  <c r="G7" i="6" s="1"/>
  <c r="D8" i="6"/>
  <c r="G8" i="6" s="1"/>
  <c r="D9" i="6"/>
  <c r="D10" i="6"/>
  <c r="G10" i="6" s="1"/>
  <c r="D11" i="6"/>
  <c r="G11" i="6" s="1"/>
  <c r="D12" i="6"/>
  <c r="G12" i="6" s="1"/>
  <c r="G9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77" i="6" s="1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D43" i="6" s="1"/>
  <c r="G43" i="6" s="1"/>
  <c r="B33" i="6"/>
  <c r="B23" i="6"/>
  <c r="B13" i="6"/>
  <c r="B5" i="6"/>
  <c r="D23" i="6" l="1"/>
  <c r="G23" i="6" s="1"/>
  <c r="D69" i="6"/>
  <c r="G69" i="6" s="1"/>
  <c r="D13" i="6"/>
  <c r="G13" i="6" s="1"/>
  <c r="D33" i="6"/>
  <c r="G33" i="6" s="1"/>
  <c r="D65" i="6"/>
  <c r="G65" i="6" s="1"/>
  <c r="D57" i="6"/>
  <c r="G57" i="6" s="1"/>
  <c r="B77" i="6"/>
  <c r="C77" i="6"/>
  <c r="D5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<sst xmlns="http://schemas.openxmlformats.org/spreadsheetml/2006/main" count="85" uniqueCount="85">
  <si>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</si>
  <si>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</si>
  <si>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</si>
  <si>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</si>
  <si>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</si>
  <si>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</si>
  <si>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</si>
  <si>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</si>
  <si>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</si>
  <si>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</si>
  <si>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</si>
  <si>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</si>
  <si>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</si>
  <si>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</si>
  <si>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</si>
  <si>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</si>
  <si>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</si>
  <si>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</si>
  <si>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</si>
  <si>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</si>
  <si>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</si>
  <si>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</si>
  <si>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</si>
  <si>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</si>
  <si>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</si>
  <si>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</si>
  <si>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</si>
  <si>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</si>
  <si>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</si>
  <si>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</si>
  <si>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</si>
  <si>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</si>
  <si>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</si>
  <si>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</si>
  <si>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</si>
  <si>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</si>
  <si>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</si>
  <si>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</si>
  <si>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</si>
  <si>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</si>
  <si>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</si>
  <si>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</si>
  <si>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</si>
  <si>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</si>
  <si>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</si>
  <si>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</si>
  <si>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</si>
  <si>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</si>
  <si>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</si>
  <si>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</si>
  <si>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</si>
  <si>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</si>
  <si>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</si>
  <si>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</si>
  <si>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</si>
  <si>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</si>
  <si>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</si>
  <si>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</si>
  <si>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</si>
  <si>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</si>
  <si>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</si>
  <si>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</si>
  <si>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</si>
  <si>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</si>
  <si>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</si>
  <si>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</si>
  <si>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</si>
  <si>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</si>
  <si>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</si>
  <si>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</si>
  <si>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</si>
  <si>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</si>
  <si>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</si>
  <si>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</si>
  <si>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</si>
  <si>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</si>
  <si>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</si>
  <si>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</si>
  <si>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</si>
  <si>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</si>
  <si>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</si>
  <si>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</si>
  <si>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</si>
  <si>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</si>
  <si>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Casa de la Cultura Fray Nicolás P. Navarrete del Municipio de Santiago Maravatío, Guanajuato.
Estado Analítico del Ejercicio del Presupuesto de Egresos
Clasificación por Objeto del Gasto (Capítulo y Concepto)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</si>
</sst>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0" fillId="0" borderId="0" xfId="0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6" xfId="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/>
    </xf>
    <xf numFmtId="4" fontId="3" fillId="0" borderId="12" xfId="0" applyNumberFormat="1" applyFont="1" applyFill="1" applyBorder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/>
      <protection locked="0"/>
    </xf>
    <xf numFmtId="4" fontId="7" fillId="0" borderId="10" xfId="0" applyNumberFormat="1" applyFont="1" applyFill="1" applyBorder="1" applyProtection="1">
      <protection locked="0"/>
    </xf>
    <xf numFmtId="4" fontId="7" fillId="0" borderId="12" xfId="0" applyNumberFormat="1" applyFont="1" applyFill="1" applyBorder="1" applyProtection="1">
      <protection locked="0"/>
    </xf>
    <xf numFmtId="4" fontId="3" fillId="0" borderId="11" xfId="0" applyNumberFormat="1" applyFont="1" applyFill="1" applyBorder="1" applyProtection="1">
      <protection locked="0"/>
    </xf>
    <xf numFmtId="4" fontId="7" fillId="0" borderId="11" xfId="0" applyNumberFormat="1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0" fontId="3" fillId="0" borderId="4" xfId="0" applyFont="1" applyFill="1" applyBorder="1" applyAlignment="1" applyProtection="1">
      <alignment horizontal="left" indent="1"/>
    </xf>
    <xf numFmtId="0" fontId="0" fillId="0" borderId="0" xfId="0" applyBorder="1" applyProtection="1"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>
      <alignment horizontal="center" vertical="center"/>
    </xf>
    <xf numFmtId="0" fontId="7" fillId="2" borderId="7" xfId="9" applyFont="1" applyFill="1" applyBorder="1" applyAlignment="1" applyProtection="1">
      <alignment vertical="center" wrapText="1"/>
      <protection locked="0"/>
    </xf>
    <xf numFmtId="0" fontId="7" fillId="2" borderId="8" xfId="9" applyFont="1" applyFill="1" applyBorder="1" applyAlignment="1" applyProtection="1">
      <alignment vertical="center" wrapText="1"/>
      <protection locked="0"/>
    </xf>
    <xf numFmtId="0" fontId="7" fillId="2" borderId="9" xfId="9" applyFont="1" applyFill="1" applyBorder="1" applyAlignment="1" applyProtection="1">
      <alignment vertical="center" wrapText="1"/>
      <protection locked="0"/>
    </xf>
    <xf numFmtId="0" fontId="7" fillId="2" borderId="2" xfId="9" applyFont="1" applyFill="1" applyBorder="1" applyAlignment="1">
      <alignment vertical="center"/>
    </xf>
    <xf numFmtId="0" fontId="7" fillId="2" borderId="5" xfId="9" applyFont="1" applyFill="1" applyBorder="1" applyAlignment="1">
      <alignment vertical="center"/>
    </xf>
    <xf numFmtId="4" fontId="3" fillId="0" borderId="12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</cellXfs>
  <cellStyles count="2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66018C1-3866-4F53-BB3E-B48DA31F1C4F}"/>
    <cellStyle name="Millares 2 3" xfId="4" xr:uid="{00000000-0005-0000-0000-000003000000}"/>
    <cellStyle name="Millares 2 3 2" xfId="18" xr:uid="{5683DE7E-F7AD-4BE9-B3C2-688C3D649DE5}"/>
    <cellStyle name="Millares 2 4" xfId="16" xr:uid="{9DC61BC5-40B2-4726-B1B0-22F9B7231B19}"/>
    <cellStyle name="Millares 3" xfId="5" xr:uid="{00000000-0005-0000-0000-000004000000}"/>
    <cellStyle name="Millares 3 2" xfId="19" xr:uid="{1D945EE1-3D8F-4CCF-82B6-0D6D7468CE50}"/>
    <cellStyle name="Moneda 2" xfId="6" xr:uid="{00000000-0005-0000-0000-000005000000}"/>
    <cellStyle name="Moneda 2 2" xfId="20" xr:uid="{699D7199-481F-44BB-A4DD-8A74C008DD1E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B9B9FF76-3BCA-421A-9454-0329E4F8169A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FAC60DC4-C32A-4414-B7ED-574182B5A161}"/>
    <cellStyle name="Normal 6 3" xfId="22" xr:uid="{993AA887-5C70-43F6-8225-AD7E72DE67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tabSelected="1" topLeftCell="A42" workbookViewId="0">
      <selection activeCell="E16" sqref="E1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30" t="s">
        <v>84</v>
      </c>
      <c r="B1" s="30"/>
      <c r="C1" s="30"/>
      <c r="D1" s="30"/>
      <c r="E1" s="30"/>
      <c r="F1" s="30"/>
      <c r="G1" s="31"/>
    </row>
    <row r="2" spans="1:8" x14ac:dyDescent="0.2">
      <c r="A2" s="22"/>
      <c r="B2" s="19"/>
      <c r="C2" s="20"/>
      <c r="D2" s="17" t="s">
        <v>15</v>
      </c>
      <c r="E2" s="20"/>
      <c r="F2" s="21"/>
      <c r="G2" s="32" t="s">
        <v>14</v>
      </c>
    </row>
    <row r="3" spans="1:8" ht="24.95" customHeight="1" x14ac:dyDescent="0.2">
      <c r="A3" s="18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33"/>
    </row>
    <row r="4" spans="1:8" x14ac:dyDescent="0.2">
      <c r="A4" s="23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1639676.48</v>
      </c>
      <c r="C5" s="8">
        <f>SUM(C6:C12)</f>
        <v>0</v>
      </c>
      <c r="D5" s="8">
        <f>B5+C5</f>
        <v>1639676.48</v>
      </c>
      <c r="E5" s="8">
        <f>SUM(E6:E12)</f>
        <v>1098814.02</v>
      </c>
      <c r="F5" s="8">
        <f>SUM(F6:F12)</f>
        <v>1098814.02</v>
      </c>
      <c r="G5" s="8">
        <f>D5-E5</f>
        <v>540862.46</v>
      </c>
    </row>
    <row r="6" spans="1:8" x14ac:dyDescent="0.2">
      <c r="A6" s="14" t="s">
        <v>20</v>
      </c>
      <c r="B6" s="24">
        <v>1313458.23</v>
      </c>
      <c r="C6" s="24">
        <v>0</v>
      </c>
      <c r="D6" s="5">
        <f t="shared" ref="D6:D69" si="0">B6+C6</f>
        <v>1313458.23</v>
      </c>
      <c r="E6" s="25">
        <v>984133.56</v>
      </c>
      <c r="F6" s="25">
        <v>984133.56</v>
      </c>
      <c r="G6" s="5">
        <f t="shared" ref="G6:G69" si="1">D6-E6</f>
        <v>329324.66999999993</v>
      </c>
      <c r="H6" s="6">
        <v>1100</v>
      </c>
    </row>
    <row r="7" spans="1:8" x14ac:dyDescent="0.2">
      <c r="A7" s="14" t="s">
        <v>21</v>
      </c>
      <c r="B7" s="24">
        <v>110200</v>
      </c>
      <c r="C7" s="24">
        <v>0</v>
      </c>
      <c r="D7" s="5">
        <f t="shared" si="0"/>
        <v>110200</v>
      </c>
      <c r="E7" s="25">
        <v>76982</v>
      </c>
      <c r="F7" s="25">
        <v>76982</v>
      </c>
      <c r="G7" s="5">
        <f t="shared" si="1"/>
        <v>33218</v>
      </c>
      <c r="H7" s="6">
        <v>1200</v>
      </c>
    </row>
    <row r="8" spans="1:8" x14ac:dyDescent="0.2">
      <c r="A8" s="14" t="s">
        <v>22</v>
      </c>
      <c r="B8" s="24">
        <v>196018.25</v>
      </c>
      <c r="C8" s="24">
        <v>0</v>
      </c>
      <c r="D8" s="5">
        <f t="shared" si="0"/>
        <v>196018.25</v>
      </c>
      <c r="E8" s="25">
        <v>17698.46</v>
      </c>
      <c r="F8" s="25">
        <v>17698.46</v>
      </c>
      <c r="G8" s="5">
        <f t="shared" si="1"/>
        <v>178319.79</v>
      </c>
      <c r="H8" s="6">
        <v>1300</v>
      </c>
    </row>
    <row r="9" spans="1:8" x14ac:dyDescent="0.2">
      <c r="A9" s="14" t="s">
        <v>1</v>
      </c>
      <c r="B9" s="24">
        <v>0</v>
      </c>
      <c r="C9" s="24">
        <v>0</v>
      </c>
      <c r="D9" s="5">
        <f t="shared" si="0"/>
        <v>0</v>
      </c>
      <c r="E9" s="25">
        <v>0</v>
      </c>
      <c r="F9" s="25">
        <v>0</v>
      </c>
      <c r="G9" s="5">
        <f t="shared" si="1"/>
        <v>0</v>
      </c>
      <c r="H9" s="6">
        <v>1400</v>
      </c>
    </row>
    <row r="10" spans="1:8" x14ac:dyDescent="0.2">
      <c r="A10" s="14" t="s">
        <v>23</v>
      </c>
      <c r="B10" s="24">
        <v>20000</v>
      </c>
      <c r="C10" s="24">
        <v>0</v>
      </c>
      <c r="D10" s="5">
        <f t="shared" si="0"/>
        <v>20000</v>
      </c>
      <c r="E10" s="25">
        <v>20000</v>
      </c>
      <c r="F10" s="25">
        <v>20000</v>
      </c>
      <c r="G10" s="5">
        <f t="shared" si="1"/>
        <v>0</v>
      </c>
      <c r="H10" s="6">
        <v>1500</v>
      </c>
    </row>
    <row r="11" spans="1:8" x14ac:dyDescent="0.2">
      <c r="A11" s="14" t="s">
        <v>2</v>
      </c>
      <c r="B11" s="24">
        <v>0</v>
      </c>
      <c r="C11" s="24">
        <v>0</v>
      </c>
      <c r="D11" s="5">
        <f t="shared" si="0"/>
        <v>0</v>
      </c>
      <c r="E11" s="25">
        <v>0</v>
      </c>
      <c r="F11" s="2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24">
        <v>0</v>
      </c>
      <c r="C12" s="24">
        <v>0</v>
      </c>
      <c r="D12" s="5">
        <f t="shared" si="0"/>
        <v>0</v>
      </c>
      <c r="E12" s="25">
        <v>0</v>
      </c>
      <c r="F12" s="25">
        <v>0</v>
      </c>
      <c r="G12" s="5">
        <f t="shared" si="1"/>
        <v>0</v>
      </c>
      <c r="H12" s="6">
        <v>1700</v>
      </c>
    </row>
    <row r="13" spans="1:8" x14ac:dyDescent="0.2">
      <c r="A13" s="12" t="s">
        <v>79</v>
      </c>
      <c r="B13" s="9">
        <f>SUM(B14:B22)</f>
        <v>226722.68</v>
      </c>
      <c r="C13" s="9">
        <f>SUM(C14:C22)</f>
        <v>-12393.61</v>
      </c>
      <c r="D13" s="9">
        <f t="shared" si="0"/>
        <v>214329.07</v>
      </c>
      <c r="E13" s="9">
        <f>SUM(E14:E22)</f>
        <v>118507.87</v>
      </c>
      <c r="F13" s="9">
        <f>SUM(F14:F22)</f>
        <v>118507.87</v>
      </c>
      <c r="G13" s="9">
        <f t="shared" si="1"/>
        <v>95821.200000000012</v>
      </c>
      <c r="H13" s="13">
        <v>0</v>
      </c>
    </row>
    <row r="14" spans="1:8" x14ac:dyDescent="0.2">
      <c r="A14" s="14" t="s">
        <v>25</v>
      </c>
      <c r="B14" s="26">
        <v>64722.68</v>
      </c>
      <c r="C14" s="26">
        <v>0</v>
      </c>
      <c r="D14" s="5">
        <f t="shared" si="0"/>
        <v>64722.68</v>
      </c>
      <c r="E14" s="27">
        <v>29509.34</v>
      </c>
      <c r="F14" s="27">
        <v>29509.34</v>
      </c>
      <c r="G14" s="5">
        <f t="shared" si="1"/>
        <v>35213.339999999997</v>
      </c>
      <c r="H14" s="6">
        <v>2100</v>
      </c>
    </row>
    <row r="15" spans="1:8" x14ac:dyDescent="0.2">
      <c r="A15" s="14" t="s">
        <v>26</v>
      </c>
      <c r="B15" s="26">
        <v>75000</v>
      </c>
      <c r="C15" s="26">
        <v>-12393.61</v>
      </c>
      <c r="D15" s="5">
        <f t="shared" si="0"/>
        <v>62606.39</v>
      </c>
      <c r="E15" s="27">
        <f>39581.13+1386.82</f>
        <v>40967.949999999997</v>
      </c>
      <c r="F15" s="27">
        <v>40967.949999999997</v>
      </c>
      <c r="G15" s="5">
        <f t="shared" si="1"/>
        <v>21638.440000000002</v>
      </c>
      <c r="H15" s="6">
        <v>2200</v>
      </c>
    </row>
    <row r="16" spans="1:8" x14ac:dyDescent="0.2">
      <c r="A16" s="14" t="s">
        <v>27</v>
      </c>
      <c r="B16" s="26">
        <v>0</v>
      </c>
      <c r="C16" s="26">
        <v>0</v>
      </c>
      <c r="D16" s="5">
        <f t="shared" si="0"/>
        <v>0</v>
      </c>
      <c r="E16" s="27">
        <v>0</v>
      </c>
      <c r="F16" s="27">
        <v>0</v>
      </c>
      <c r="G16" s="5">
        <f t="shared" si="1"/>
        <v>0</v>
      </c>
      <c r="H16" s="6">
        <v>2300</v>
      </c>
    </row>
    <row r="17" spans="1:8" x14ac:dyDescent="0.2">
      <c r="A17" s="14" t="s">
        <v>28</v>
      </c>
      <c r="B17" s="26">
        <v>5000</v>
      </c>
      <c r="C17" s="26">
        <v>0</v>
      </c>
      <c r="D17" s="5">
        <f t="shared" si="0"/>
        <v>5000</v>
      </c>
      <c r="E17" s="27">
        <v>4865</v>
      </c>
      <c r="F17" s="27">
        <v>4865</v>
      </c>
      <c r="G17" s="5">
        <f t="shared" si="1"/>
        <v>135</v>
      </c>
      <c r="H17" s="6">
        <v>2400</v>
      </c>
    </row>
    <row r="18" spans="1:8" x14ac:dyDescent="0.2">
      <c r="A18" s="14" t="s">
        <v>29</v>
      </c>
      <c r="B18" s="26">
        <v>0</v>
      </c>
      <c r="C18" s="26">
        <v>0</v>
      </c>
      <c r="D18" s="5">
        <f t="shared" si="0"/>
        <v>0</v>
      </c>
      <c r="E18" s="27">
        <v>0</v>
      </c>
      <c r="F18" s="27">
        <v>0</v>
      </c>
      <c r="G18" s="5">
        <f t="shared" si="1"/>
        <v>0</v>
      </c>
      <c r="H18" s="6">
        <v>2500</v>
      </c>
    </row>
    <row r="19" spans="1:8" x14ac:dyDescent="0.2">
      <c r="A19" s="14" t="s">
        <v>30</v>
      </c>
      <c r="B19" s="26">
        <v>60000</v>
      </c>
      <c r="C19" s="26">
        <v>0</v>
      </c>
      <c r="D19" s="5">
        <f t="shared" si="0"/>
        <v>60000</v>
      </c>
      <c r="E19" s="27">
        <v>41001.58</v>
      </c>
      <c r="F19" s="27">
        <v>41001.58</v>
      </c>
      <c r="G19" s="5">
        <f t="shared" si="1"/>
        <v>18998.419999999998</v>
      </c>
      <c r="H19" s="6">
        <v>2600</v>
      </c>
    </row>
    <row r="20" spans="1:8" x14ac:dyDescent="0.2">
      <c r="A20" s="14" t="s">
        <v>31</v>
      </c>
      <c r="B20" s="26">
        <v>12000</v>
      </c>
      <c r="C20" s="26">
        <v>0</v>
      </c>
      <c r="D20" s="5">
        <f t="shared" si="0"/>
        <v>12000</v>
      </c>
      <c r="E20" s="27">
        <v>0</v>
      </c>
      <c r="F20" s="27">
        <v>0</v>
      </c>
      <c r="G20" s="5">
        <f t="shared" si="1"/>
        <v>12000</v>
      </c>
      <c r="H20" s="6">
        <v>2700</v>
      </c>
    </row>
    <row r="21" spans="1:8" x14ac:dyDescent="0.2">
      <c r="A21" s="14" t="s">
        <v>32</v>
      </c>
      <c r="B21" s="26">
        <v>0</v>
      </c>
      <c r="C21" s="26">
        <v>0</v>
      </c>
      <c r="D21" s="5">
        <f t="shared" si="0"/>
        <v>0</v>
      </c>
      <c r="E21" s="27">
        <v>0</v>
      </c>
      <c r="F21" s="27">
        <v>0</v>
      </c>
      <c r="G21" s="5">
        <f t="shared" si="1"/>
        <v>0</v>
      </c>
      <c r="H21" s="6">
        <v>2800</v>
      </c>
    </row>
    <row r="22" spans="1:8" x14ac:dyDescent="0.2">
      <c r="A22" s="14" t="s">
        <v>33</v>
      </c>
      <c r="B22" s="26">
        <v>10000</v>
      </c>
      <c r="C22" s="26">
        <v>0</v>
      </c>
      <c r="D22" s="5">
        <f t="shared" si="0"/>
        <v>10000</v>
      </c>
      <c r="E22" s="27">
        <v>2164</v>
      </c>
      <c r="F22" s="27">
        <v>2164</v>
      </c>
      <c r="G22" s="5">
        <f t="shared" si="1"/>
        <v>7836</v>
      </c>
      <c r="H22" s="6">
        <v>2900</v>
      </c>
    </row>
    <row r="23" spans="1:8" x14ac:dyDescent="0.2">
      <c r="A23" s="12" t="s">
        <v>17</v>
      </c>
      <c r="B23" s="9">
        <f>SUM(B24:B32)</f>
        <v>247354.84</v>
      </c>
      <c r="C23" s="9">
        <f>SUM(C24:C32)</f>
        <v>12393.61</v>
      </c>
      <c r="D23" s="9">
        <f t="shared" si="0"/>
        <v>259748.45</v>
      </c>
      <c r="E23" s="9">
        <f>SUM(E24:E32)</f>
        <v>192789.88</v>
      </c>
      <c r="F23" s="9">
        <f>SUM(F24:F32)</f>
        <v>192789.88</v>
      </c>
      <c r="G23" s="9">
        <f t="shared" si="1"/>
        <v>66958.570000000007</v>
      </c>
      <c r="H23" s="13">
        <v>0</v>
      </c>
    </row>
    <row r="24" spans="1:8" x14ac:dyDescent="0.2">
      <c r="A24" s="14" t="s">
        <v>34</v>
      </c>
      <c r="B24" s="28">
        <v>17184</v>
      </c>
      <c r="C24" s="28">
        <v>0</v>
      </c>
      <c r="D24" s="5">
        <f t="shared" si="0"/>
        <v>17184</v>
      </c>
      <c r="E24" s="29">
        <v>11942</v>
      </c>
      <c r="F24" s="29">
        <v>11942</v>
      </c>
      <c r="G24" s="5">
        <f t="shared" si="1"/>
        <v>5242</v>
      </c>
      <c r="H24" s="6">
        <v>3100</v>
      </c>
    </row>
    <row r="25" spans="1:8" x14ac:dyDescent="0.2">
      <c r="A25" s="14" t="s">
        <v>35</v>
      </c>
      <c r="B25" s="28">
        <v>11300</v>
      </c>
      <c r="C25" s="28">
        <v>0</v>
      </c>
      <c r="D25" s="5">
        <f t="shared" si="0"/>
        <v>11300</v>
      </c>
      <c r="E25" s="29">
        <v>6299.99</v>
      </c>
      <c r="F25" s="29">
        <v>6299.99</v>
      </c>
      <c r="G25" s="5">
        <f t="shared" si="1"/>
        <v>5000.01</v>
      </c>
      <c r="H25" s="6">
        <v>3200</v>
      </c>
    </row>
    <row r="26" spans="1:8" x14ac:dyDescent="0.2">
      <c r="A26" s="14" t="s">
        <v>36</v>
      </c>
      <c r="B26" s="28">
        <v>10000</v>
      </c>
      <c r="C26" s="28">
        <v>0</v>
      </c>
      <c r="D26" s="5">
        <f t="shared" si="0"/>
        <v>10000</v>
      </c>
      <c r="E26" s="29">
        <v>4500</v>
      </c>
      <c r="F26" s="29">
        <v>4500</v>
      </c>
      <c r="G26" s="5">
        <f t="shared" si="1"/>
        <v>5500</v>
      </c>
      <c r="H26" s="6">
        <v>3300</v>
      </c>
    </row>
    <row r="27" spans="1:8" x14ac:dyDescent="0.2">
      <c r="A27" s="14" t="s">
        <v>37</v>
      </c>
      <c r="B27" s="28">
        <v>12000</v>
      </c>
      <c r="C27" s="28">
        <v>0</v>
      </c>
      <c r="D27" s="5">
        <f t="shared" si="0"/>
        <v>12000</v>
      </c>
      <c r="E27" s="29">
        <v>8017.56</v>
      </c>
      <c r="F27" s="29">
        <v>8017.56</v>
      </c>
      <c r="G27" s="5">
        <f t="shared" si="1"/>
        <v>3982.4399999999996</v>
      </c>
      <c r="H27" s="6">
        <v>3400</v>
      </c>
    </row>
    <row r="28" spans="1:8" x14ac:dyDescent="0.2">
      <c r="A28" s="14" t="s">
        <v>38</v>
      </c>
      <c r="B28" s="28">
        <v>17972.38</v>
      </c>
      <c r="C28" s="28">
        <v>0</v>
      </c>
      <c r="D28" s="5">
        <f t="shared" si="0"/>
        <v>17972.38</v>
      </c>
      <c r="E28" s="29">
        <v>8047</v>
      </c>
      <c r="F28" s="29">
        <v>8047</v>
      </c>
      <c r="G28" s="5">
        <f t="shared" si="1"/>
        <v>9925.380000000001</v>
      </c>
      <c r="H28" s="6">
        <v>3500</v>
      </c>
    </row>
    <row r="29" spans="1:8" x14ac:dyDescent="0.2">
      <c r="A29" s="14" t="s">
        <v>39</v>
      </c>
      <c r="B29" s="28">
        <v>0</v>
      </c>
      <c r="C29" s="28">
        <v>0</v>
      </c>
      <c r="D29" s="5">
        <f t="shared" si="0"/>
        <v>0</v>
      </c>
      <c r="E29" s="29">
        <v>0</v>
      </c>
      <c r="F29" s="29">
        <v>0</v>
      </c>
      <c r="G29" s="5">
        <f t="shared" si="1"/>
        <v>0</v>
      </c>
      <c r="H29" s="6">
        <v>3600</v>
      </c>
    </row>
    <row r="30" spans="1:8" x14ac:dyDescent="0.2">
      <c r="A30" s="14" t="s">
        <v>40</v>
      </c>
      <c r="B30" s="28">
        <v>15000</v>
      </c>
      <c r="C30" s="28">
        <v>0</v>
      </c>
      <c r="D30" s="5">
        <f t="shared" si="0"/>
        <v>15000</v>
      </c>
      <c r="E30" s="29">
        <v>3262.98</v>
      </c>
      <c r="F30" s="29">
        <v>3262.98</v>
      </c>
      <c r="G30" s="5">
        <f t="shared" si="1"/>
        <v>11737.02</v>
      </c>
      <c r="H30" s="6">
        <v>3700</v>
      </c>
    </row>
    <row r="31" spans="1:8" x14ac:dyDescent="0.2">
      <c r="A31" s="14" t="s">
        <v>41</v>
      </c>
      <c r="B31" s="28">
        <v>116000</v>
      </c>
      <c r="C31" s="28">
        <v>12393.61</v>
      </c>
      <c r="D31" s="5">
        <f t="shared" si="0"/>
        <v>128393.61</v>
      </c>
      <c r="E31" s="29">
        <v>115505.35</v>
      </c>
      <c r="F31" s="29">
        <v>115505.35</v>
      </c>
      <c r="G31" s="5">
        <f t="shared" si="1"/>
        <v>12888.259999999995</v>
      </c>
      <c r="H31" s="6">
        <v>3800</v>
      </c>
    </row>
    <row r="32" spans="1:8" x14ac:dyDescent="0.2">
      <c r="A32" s="14" t="s">
        <v>0</v>
      </c>
      <c r="B32" s="28">
        <v>47898.46</v>
      </c>
      <c r="C32" s="28">
        <v>0</v>
      </c>
      <c r="D32" s="5">
        <f t="shared" si="0"/>
        <v>47898.46</v>
      </c>
      <c r="E32" s="29">
        <v>35215</v>
      </c>
      <c r="F32" s="29">
        <v>35215</v>
      </c>
      <c r="G32" s="5">
        <f t="shared" si="1"/>
        <v>12683.46</v>
      </c>
      <c r="H32" s="6">
        <v>3900</v>
      </c>
    </row>
    <row r="33" spans="1:8" x14ac:dyDescent="0.2">
      <c r="A33" s="12" t="s">
        <v>80</v>
      </c>
      <c r="B33" s="9">
        <f>SUM(B34:B42)</f>
        <v>0</v>
      </c>
      <c r="C33" s="9">
        <f>SUM(C34:C42)</f>
        <v>0</v>
      </c>
      <c r="D33" s="9">
        <f t="shared" si="0"/>
        <v>0</v>
      </c>
      <c r="E33" s="9">
        <f>SUM(E34:E42)</f>
        <v>0</v>
      </c>
      <c r="F33" s="9">
        <f>SUM(F34:F42)</f>
        <v>0</v>
      </c>
      <c r="G33" s="9">
        <f t="shared" si="1"/>
        <v>0</v>
      </c>
      <c r="H33" s="13">
        <v>0</v>
      </c>
    </row>
    <row r="34" spans="1:8" x14ac:dyDescent="0.2">
      <c r="A34" s="14" t="s">
        <v>42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6">
        <v>4200</v>
      </c>
    </row>
    <row r="36" spans="1:8" x14ac:dyDescent="0.2">
      <c r="A36" s="14" t="s">
        <v>44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6">
        <v>4300</v>
      </c>
    </row>
    <row r="37" spans="1:8" x14ac:dyDescent="0.2">
      <c r="A37" s="14" t="s">
        <v>45</v>
      </c>
      <c r="B37" s="5">
        <v>0</v>
      </c>
      <c r="C37" s="5">
        <v>0</v>
      </c>
      <c r="D37" s="5">
        <f t="shared" si="0"/>
        <v>0</v>
      </c>
      <c r="E37" s="5">
        <v>0</v>
      </c>
      <c r="F37" s="5">
        <v>0</v>
      </c>
      <c r="G37" s="5">
        <f t="shared" si="1"/>
        <v>0</v>
      </c>
      <c r="H37" s="6">
        <v>4400</v>
      </c>
    </row>
    <row r="38" spans="1:8" x14ac:dyDescent="0.2">
      <c r="A38" s="14" t="s">
        <v>7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0</v>
      </c>
      <c r="C43" s="9">
        <f>SUM(C44:C52)</f>
        <v>0</v>
      </c>
      <c r="D43" s="9">
        <f t="shared" si="0"/>
        <v>0</v>
      </c>
      <c r="E43" s="9">
        <f>SUM(E44:E52)</f>
        <v>0</v>
      </c>
      <c r="F43" s="9">
        <f>SUM(F44:F52)</f>
        <v>0</v>
      </c>
      <c r="G43" s="9">
        <f t="shared" si="1"/>
        <v>0</v>
      </c>
      <c r="H43" s="13">
        <v>0</v>
      </c>
    </row>
    <row r="44" spans="1:8" x14ac:dyDescent="0.2">
      <c r="A44" s="4" t="s">
        <v>49</v>
      </c>
      <c r="B44" s="5">
        <v>0</v>
      </c>
      <c r="C44" s="5">
        <v>0</v>
      </c>
      <c r="D44" s="5">
        <f t="shared" si="0"/>
        <v>0</v>
      </c>
      <c r="E44" s="5">
        <v>0</v>
      </c>
      <c r="F44" s="5">
        <v>0</v>
      </c>
      <c r="G44" s="5">
        <f t="shared" si="1"/>
        <v>0</v>
      </c>
      <c r="H44" s="6">
        <v>5100</v>
      </c>
    </row>
    <row r="45" spans="1:8" x14ac:dyDescent="0.2">
      <c r="A45" s="14" t="s">
        <v>50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6">
        <v>5200</v>
      </c>
    </row>
    <row r="46" spans="1:8" x14ac:dyDescent="0.2">
      <c r="A46" s="14" t="s">
        <v>51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0</v>
      </c>
      <c r="C53" s="9">
        <f>SUM(C54:C56)</f>
        <v>0</v>
      </c>
      <c r="D53" s="9">
        <f t="shared" si="0"/>
        <v>0</v>
      </c>
      <c r="E53" s="9">
        <f>SUM(E54:E56)</f>
        <v>0</v>
      </c>
      <c r="F53" s="9">
        <f>SUM(F54:F56)</f>
        <v>0</v>
      </c>
      <c r="G53" s="9">
        <f t="shared" si="1"/>
        <v>0</v>
      </c>
      <c r="H53" s="13">
        <v>0</v>
      </c>
    </row>
    <row r="54" spans="1:8" x14ac:dyDescent="0.2">
      <c r="A54" s="14" t="s">
        <v>58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0</v>
      </c>
      <c r="C57" s="9">
        <f>SUM(C58:C64)</f>
        <v>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2113754</v>
      </c>
      <c r="C77" s="11">
        <f t="shared" si="4"/>
        <v>0</v>
      </c>
      <c r="D77" s="11">
        <f t="shared" si="4"/>
        <v>2113754</v>
      </c>
      <c r="E77" s="11">
        <f>SUM(E5+E13+E23+E33+E43+E53+E57+E65+E69)</f>
        <v>1410111.77</v>
      </c>
      <c r="F77" s="11">
        <f>SUM(F5+F13+F23+F33+F43+F53+F57+F65+F69)</f>
        <v>1410111.77</v>
      </c>
      <c r="G77" s="11">
        <f t="shared" si="4"/>
        <v>703642.23</v>
      </c>
      <c r="H77" s="16"/>
    </row>
    <row r="78" spans="1:8" x14ac:dyDescent="0.2">
      <c r="H78" s="16"/>
    </row>
    <row r="79" spans="1:8" x14ac:dyDescent="0.2">
      <c r="A79" s="1" t="s">
        <v>78</v>
      </c>
      <c r="H79" s="16"/>
    </row>
    <row r="80" spans="1:8" x14ac:dyDescent="0.2">
      <c r="H80" s="16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2024-10-18T05:55:27Z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